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Sheet1!$5:$5,Sheet1!$8:$8,Sheet1!$11:$11,Sheet1!$12:$12,Sheet1!$17:$17,Sheet1!$20:$20,Sheet1!$23:$23,Sheet1!$24:$24,Sheet1!$27:$27,Sheet1!$28:$28,Sheet1!$30:$30,Sheet1!$31:$31,Sheet1!$32:$32,Sheet1!$35:$35,Sheet1!$36:$36,Sheet1!$37:$37</definedName>
    <definedName name="QB_DATA_1" localSheetId="0" hidden="1">Sheet1!$38:$38</definedName>
    <definedName name="QB_FORMULA_0" localSheetId="0" hidden="1">Sheet1!$E$6,Sheet1!$E$9,Sheet1!$E$13,Sheet1!$E$14,Sheet1!$E$18,Sheet1!$E$21,Sheet1!$E$25,Sheet1!$E$33,Sheet1!$E$39,Sheet1!$E$40,Sheet1!$E$41,Sheet1!$E$42</definedName>
    <definedName name="QB_ROW_18301" localSheetId="0" hidden="1">Sheet1!#REF!</definedName>
    <definedName name="QB_ROW_19011" localSheetId="0" hidden="1">Sheet1!$A$2</definedName>
    <definedName name="QB_ROW_19311" localSheetId="0" hidden="1">Sheet1!$A$41</definedName>
    <definedName name="QB_ROW_20021" localSheetId="0" hidden="1">Sheet1!$B$3</definedName>
    <definedName name="QB_ROW_20030" localSheetId="0" hidden="1">Sheet1!$C$4</definedName>
    <definedName name="QB_ROW_20321" localSheetId="0" hidden="1">Sheet1!$B$14</definedName>
    <definedName name="QB_ROW_20330" localSheetId="0" hidden="1">Sheet1!$C$6</definedName>
    <definedName name="QB_ROW_21021" localSheetId="0" hidden="1">Sheet1!$B$15</definedName>
    <definedName name="QB_ROW_21321" localSheetId="0" hidden="1">Sheet1!$B$40</definedName>
    <definedName name="QB_ROW_22240" localSheetId="0" hidden="1">Sheet1!$D$5</definedName>
    <definedName name="QB_ROW_24030" localSheetId="0" hidden="1">Sheet1!$C$7</definedName>
    <definedName name="QB_ROW_24330" localSheetId="0" hidden="1">Sheet1!$C$9</definedName>
    <definedName name="QB_ROW_25240" localSheetId="0" hidden="1">Sheet1!$D$8</definedName>
    <definedName name="QB_ROW_26030" localSheetId="0" hidden="1">Sheet1!$C$10</definedName>
    <definedName name="QB_ROW_26330" localSheetId="0" hidden="1">Sheet1!$C$13</definedName>
    <definedName name="QB_ROW_29240" localSheetId="0" hidden="1">Sheet1!$D$11</definedName>
    <definedName name="QB_ROW_31030" localSheetId="0" hidden="1">Sheet1!$C$16</definedName>
    <definedName name="QB_ROW_31330" localSheetId="0" hidden="1">Sheet1!$C$18</definedName>
    <definedName name="QB_ROW_32240" localSheetId="0" hidden="1">Sheet1!$D$17</definedName>
    <definedName name="QB_ROW_34030" localSheetId="0" hidden="1">Sheet1!$C$19</definedName>
    <definedName name="QB_ROW_34330" localSheetId="0" hidden="1">Sheet1!$C$21</definedName>
    <definedName name="QB_ROW_37240" localSheetId="0" hidden="1">Sheet1!$D$20</definedName>
    <definedName name="QB_ROW_38030" localSheetId="0" hidden="1">Sheet1!$C$22</definedName>
    <definedName name="QB_ROW_38330" localSheetId="0" hidden="1">Sheet1!$C$25</definedName>
    <definedName name="QB_ROW_41240" localSheetId="0" hidden="1">Sheet1!$D$23</definedName>
    <definedName name="QB_ROW_44240" localSheetId="0" hidden="1">Sheet1!$D$24</definedName>
    <definedName name="QB_ROW_45030" localSheetId="0" hidden="1">Sheet1!$C$26</definedName>
    <definedName name="QB_ROW_45330" localSheetId="0" hidden="1">Sheet1!$C$33</definedName>
    <definedName name="QB_ROW_47240" localSheetId="0" hidden="1">Sheet1!$D$30</definedName>
    <definedName name="QB_ROW_49240" localSheetId="0" hidden="1">Sheet1!$D$31</definedName>
    <definedName name="QB_ROW_51030" localSheetId="0" hidden="1">Sheet1!$C$34</definedName>
    <definedName name="QB_ROW_51330" localSheetId="0" hidden="1">Sheet1!$C$39</definedName>
    <definedName name="QB_ROW_52240" localSheetId="0" hidden="1">Sheet1!$D$36</definedName>
    <definedName name="QB_ROW_54240" localSheetId="0" hidden="1">Sheet1!$D$37</definedName>
    <definedName name="QB_ROW_65240" localSheetId="0" hidden="1">Sheet1!$D$28</definedName>
    <definedName name="QB_ROW_67240" localSheetId="0" hidden="1">Sheet1!$D$35</definedName>
    <definedName name="QB_ROW_68240" localSheetId="0" hidden="1">Sheet1!$D$38</definedName>
    <definedName name="QB_ROW_71240" localSheetId="0" hidden="1">Sheet1!$D$27</definedName>
    <definedName name="QB_ROW_76240" localSheetId="0" hidden="1">Sheet1!$D$12</definedName>
    <definedName name="QB_ROW_77240" localSheetId="0" hidden="1">Sheet1!$D$32</definedName>
    <definedName name="QBCANSUPPORTUPDATE" localSheetId="0">TRUE</definedName>
    <definedName name="QBCOMPANYFILENAME" localSheetId="0">"F:\Kellart Lake Lot Owners Association QB2016.QBW"</definedName>
    <definedName name="QBENDDATE" localSheetId="0">20220827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"42f56da626f64550bb7f78b5b1ddf8fa"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20210828</definedName>
  </definedNames>
  <calcPr calcId="145621"/>
</workbook>
</file>

<file path=xl/calcChain.xml><?xml version="1.0" encoding="utf-8"?>
<calcChain xmlns="http://schemas.openxmlformats.org/spreadsheetml/2006/main">
  <c r="E39" i="1" l="1"/>
  <c r="E33" i="1"/>
  <c r="E25" i="1"/>
  <c r="E21" i="1"/>
  <c r="E18" i="1"/>
  <c r="E13" i="1"/>
  <c r="E9" i="1"/>
  <c r="E6" i="1"/>
  <c r="E14" i="1" l="1"/>
  <c r="E40" i="1"/>
  <c r="E41" i="1" s="1"/>
  <c r="E42" i="1" s="1"/>
</calcChain>
</file>

<file path=xl/sharedStrings.xml><?xml version="1.0" encoding="utf-8"?>
<sst xmlns="http://schemas.openxmlformats.org/spreadsheetml/2006/main" count="47" uniqueCount="47">
  <si>
    <t>Ordinary Income/Expense</t>
  </si>
  <si>
    <t>Income</t>
  </si>
  <si>
    <t>Investments</t>
  </si>
  <si>
    <t>Interest-Savings, Short-term CD</t>
  </si>
  <si>
    <t>Total Investments</t>
  </si>
  <si>
    <t>Other Types of Income</t>
  </si>
  <si>
    <t>Miscellaneous Revenue</t>
  </si>
  <si>
    <t>Total Other Types of Income</t>
  </si>
  <si>
    <t>Program Income</t>
  </si>
  <si>
    <t>Membership Dues</t>
  </si>
  <si>
    <t>Work Day Monetary Donation</t>
  </si>
  <si>
    <t>Total Program Income</t>
  </si>
  <si>
    <t>Total Income</t>
  </si>
  <si>
    <t>Expense</t>
  </si>
  <si>
    <t>Business Expenses</t>
  </si>
  <si>
    <t>Business Registration Fees</t>
  </si>
  <si>
    <t>Total Business Expenses</t>
  </si>
  <si>
    <t>Contract Services</t>
  </si>
  <si>
    <t>Legal Fees</t>
  </si>
  <si>
    <t>Total Contract Services</t>
  </si>
  <si>
    <t>Facilities and Equipment</t>
  </si>
  <si>
    <t>Equip Rental and Maintenance</t>
  </si>
  <si>
    <t>Rent, Parking, Utilities</t>
  </si>
  <si>
    <t>Total Facilities and Equipment</t>
  </si>
  <si>
    <t>Operations</t>
  </si>
  <si>
    <t>Mosquito Control</t>
  </si>
  <si>
    <t>Mowing</t>
  </si>
  <si>
    <t>Postage, Mailing Service</t>
  </si>
  <si>
    <t>Supplies</t>
  </si>
  <si>
    <t>Tile Work</t>
  </si>
  <si>
    <t>Total Operations</t>
  </si>
  <si>
    <t>Other Types of Expenses</t>
  </si>
  <si>
    <t>Fireworks Donation</t>
  </si>
  <si>
    <t>Insurance - Liability, D and O</t>
  </si>
  <si>
    <t>Memberships and Dues</t>
  </si>
  <si>
    <t>Real Estate Taxes</t>
  </si>
  <si>
    <t>Total Other Types of Expenses</t>
  </si>
  <si>
    <t>Total Expense</t>
  </si>
  <si>
    <t>Net Ordinary Income</t>
  </si>
  <si>
    <t>EIEC Profit Sharing</t>
  </si>
  <si>
    <t>Annual Report Fee</t>
  </si>
  <si>
    <t>Tungate Law</t>
  </si>
  <si>
    <t>Hiltz Portable Toilet</t>
  </si>
  <si>
    <t xml:space="preserve">EIEC   </t>
  </si>
  <si>
    <t>Includes contractual pymts from</t>
  </si>
  <si>
    <t>2021, 2022, &amp; mowing of county-owned lots</t>
  </si>
  <si>
    <t>Lake portion of Well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</si>
</sst>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entury Schoolbook"/>
      <family val="1"/>
    </font>
    <font>
      <b/>
      <sz val="11"/>
      <color rgb="FF000000"/>
      <name val="Century Schoolbook"/>
      <family val="1"/>
    </font>
    <font>
      <sz val="11"/>
      <color rgb="FF000000"/>
      <name val="Century Schoolbook"/>
      <family val="1"/>
    </font>
    <font>
      <sz val="9"/>
      <color theme="1"/>
      <name val="Century Schoolbook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2" fillId="0" borderId="0" xfId="0" applyFont="1"/>
    <xf numFmtId="49" fontId="3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3"/>
  <sheetViews>
    <sheetView tabSelected="1" workbookViewId="0">
      <pane xSplit="4" ySplit="1" topLeftCell="E2" activePane="bottomRight" state="frozenSplit"/>
      <selection pane="topRight" activeCell="F1" sqref="F1"/>
      <selection pane="bottomLeft" activeCell="A2" sqref="A2"/>
      <selection pane="bottomRight" activeCell="D1" sqref="D1:D3"/>
    </sheetView>
  </sheetViews>
  <sheetFormatPr defaultRowHeight="15" x14ac:dyDescent="0.25"/>
  <cols>
    <col min="1" max="3" width="3" style="5" customWidth="1"/>
    <col min="4" max="4" width="40.140625" style="5" customWidth="1"/>
    <col min="5" max="5" width="18.85546875" style="6" bestFit="1" customWidth="1"/>
    <col min="6" max="6" width="28.42578125" customWidth="1"/>
  </cols>
  <sheetData>
    <row r="1" spans="1:6" s="4" customFormat="1" ht="15.75" thickBot="1" x14ac:dyDescent="0.3">
      <c r="A1" s="2"/>
      <c r="B1" s="2"/>
      <c r="C1" s="2"/>
      <c r="D1" s="2"/>
      <c r="E1" s="3"/>
    </row>
    <row r="2" spans="1:6" ht="15.75" thickTop="1" x14ac:dyDescent="0.25">
      <c r="A2" s="8" t="s">
        <v>0</v>
      </c>
      <c r="B2" s="8"/>
      <c r="C2" s="8"/>
      <c r="D2" s="8"/>
      <c r="E2" s="9"/>
      <c r="F2" s="7"/>
    </row>
    <row r="3" spans="1:6" x14ac:dyDescent="0.25">
      <c r="A3" s="8"/>
      <c r="B3" s="8" t="s">
        <v>1</v>
      </c>
      <c r="C3" s="8"/>
      <c r="D3" s="8"/>
      <c r="E3" s="9"/>
      <c r="F3" s="7"/>
    </row>
    <row r="4" spans="1:6" x14ac:dyDescent="0.25">
      <c r="A4" s="8"/>
      <c r="B4" s="8"/>
      <c r="C4" s="8" t="s">
        <v>2</v>
      </c>
      <c r="D4" s="8"/>
      <c r="E4" s="9"/>
      <c r="F4" s="7"/>
    </row>
    <row r="5" spans="1:6" ht="15.75" thickBot="1" x14ac:dyDescent="0.3">
      <c r="A5" s="8"/>
      <c r="B5" s="8"/>
      <c r="C5" s="8"/>
      <c r="D5" s="8" t="s">
        <v>3</v>
      </c>
      <c r="E5" s="10">
        <v>120.54</v>
      </c>
      <c r="F5" s="7"/>
    </row>
    <row r="6" spans="1:6" x14ac:dyDescent="0.25">
      <c r="A6" s="8"/>
      <c r="B6" s="8"/>
      <c r="C6" s="8" t="s">
        <v>4</v>
      </c>
      <c r="D6" s="8"/>
      <c r="E6" s="9">
        <f>ROUND(SUM(E4:E5),5)</f>
        <v>120.54</v>
      </c>
      <c r="F6" s="7"/>
    </row>
    <row r="7" spans="1:6" x14ac:dyDescent="0.25">
      <c r="A7" s="8"/>
      <c r="B7" s="8"/>
      <c r="C7" s="8" t="s">
        <v>5</v>
      </c>
      <c r="D7" s="8"/>
      <c r="E7" s="9"/>
      <c r="F7" s="7"/>
    </row>
    <row r="8" spans="1:6" ht="15.75" thickBot="1" x14ac:dyDescent="0.3">
      <c r="A8" s="8"/>
      <c r="B8" s="8"/>
      <c r="C8" s="8"/>
      <c r="D8" s="8" t="s">
        <v>6</v>
      </c>
      <c r="E8" s="10">
        <v>41.51</v>
      </c>
      <c r="F8" s="17" t="s">
        <v>39</v>
      </c>
    </row>
    <row r="9" spans="1:6" x14ac:dyDescent="0.25">
      <c r="A9" s="8"/>
      <c r="B9" s="8"/>
      <c r="C9" s="8" t="s">
        <v>7</v>
      </c>
      <c r="D9" s="8"/>
      <c r="E9" s="9">
        <f>ROUND(SUM(E7:E8),5)</f>
        <v>41.51</v>
      </c>
      <c r="F9" s="7"/>
    </row>
    <row r="10" spans="1:6" x14ac:dyDescent="0.25">
      <c r="A10" s="8"/>
      <c r="B10" s="8"/>
      <c r="C10" s="8" t="s">
        <v>8</v>
      </c>
      <c r="D10" s="8"/>
      <c r="E10" s="9"/>
      <c r="F10" s="7"/>
    </row>
    <row r="11" spans="1:6" x14ac:dyDescent="0.25">
      <c r="A11" s="8"/>
      <c r="B11" s="8"/>
      <c r="C11" s="8"/>
      <c r="D11" s="8" t="s">
        <v>9</v>
      </c>
      <c r="E11" s="9">
        <v>27168.81</v>
      </c>
      <c r="F11" s="7"/>
    </row>
    <row r="12" spans="1:6" ht="15.75" thickBot="1" x14ac:dyDescent="0.3">
      <c r="A12" s="8"/>
      <c r="B12" s="8"/>
      <c r="C12" s="8"/>
      <c r="D12" s="8" t="s">
        <v>10</v>
      </c>
      <c r="E12" s="11">
        <v>100</v>
      </c>
      <c r="F12" s="7"/>
    </row>
    <row r="13" spans="1:6" ht="15.75" thickBot="1" x14ac:dyDescent="0.3">
      <c r="A13" s="8"/>
      <c r="B13" s="8"/>
      <c r="C13" s="8" t="s">
        <v>11</v>
      </c>
      <c r="D13" s="8"/>
      <c r="E13" s="12">
        <f>ROUND(SUM(E10:E12),5)</f>
        <v>27268.81</v>
      </c>
      <c r="F13" s="7"/>
    </row>
    <row r="14" spans="1:6" x14ac:dyDescent="0.25">
      <c r="A14" s="8"/>
      <c r="B14" s="8" t="s">
        <v>12</v>
      </c>
      <c r="C14" s="8"/>
      <c r="D14" s="8"/>
      <c r="E14" s="9">
        <f>ROUND(E3+E6+E9+E13,5)</f>
        <v>27430.86</v>
      </c>
      <c r="F14" s="7"/>
    </row>
    <row r="15" spans="1:6" x14ac:dyDescent="0.25">
      <c r="A15" s="8"/>
      <c r="B15" s="8" t="s">
        <v>13</v>
      </c>
      <c r="C15" s="8"/>
      <c r="D15" s="8"/>
      <c r="E15" s="9"/>
      <c r="F15" s="7"/>
    </row>
    <row r="16" spans="1:6" x14ac:dyDescent="0.25">
      <c r="A16" s="8"/>
      <c r="B16" s="8"/>
      <c r="C16" s="8" t="s">
        <v>14</v>
      </c>
      <c r="D16" s="8"/>
      <c r="E16" s="9"/>
      <c r="F16" s="7"/>
    </row>
    <row r="17" spans="1:6" ht="15.75" thickBot="1" x14ac:dyDescent="0.3">
      <c r="A17" s="8"/>
      <c r="B17" s="8"/>
      <c r="C17" s="8"/>
      <c r="D17" s="8" t="s">
        <v>15</v>
      </c>
      <c r="E17" s="10">
        <v>10</v>
      </c>
      <c r="F17" s="17" t="s">
        <v>40</v>
      </c>
    </row>
    <row r="18" spans="1:6" x14ac:dyDescent="0.25">
      <c r="A18" s="8"/>
      <c r="B18" s="8"/>
      <c r="C18" s="8" t="s">
        <v>16</v>
      </c>
      <c r="D18" s="8"/>
      <c r="E18" s="9">
        <f>ROUND(SUM(E16:E17),5)</f>
        <v>10</v>
      </c>
      <c r="F18" s="7"/>
    </row>
    <row r="19" spans="1:6" x14ac:dyDescent="0.25">
      <c r="A19" s="8"/>
      <c r="B19" s="8"/>
      <c r="C19" s="8" t="s">
        <v>17</v>
      </c>
      <c r="D19" s="8"/>
      <c r="E19" s="9"/>
      <c r="F19" s="7"/>
    </row>
    <row r="20" spans="1:6" ht="15.75" thickBot="1" x14ac:dyDescent="0.3">
      <c r="A20" s="8"/>
      <c r="B20" s="8"/>
      <c r="C20" s="8"/>
      <c r="D20" s="8" t="s">
        <v>18</v>
      </c>
      <c r="E20" s="10">
        <v>603.33000000000004</v>
      </c>
      <c r="F20" s="17" t="s">
        <v>41</v>
      </c>
    </row>
    <row r="21" spans="1:6" x14ac:dyDescent="0.25">
      <c r="A21" s="8"/>
      <c r="B21" s="8"/>
      <c r="C21" s="8" t="s">
        <v>19</v>
      </c>
      <c r="D21" s="8"/>
      <c r="E21" s="9">
        <f>ROUND(SUM(E19:E20),5)</f>
        <v>603.33000000000004</v>
      </c>
      <c r="F21" s="7"/>
    </row>
    <row r="22" spans="1:6" x14ac:dyDescent="0.25">
      <c r="A22" s="8"/>
      <c r="B22" s="8"/>
      <c r="C22" s="8" t="s">
        <v>20</v>
      </c>
      <c r="D22" s="8"/>
      <c r="E22" s="9"/>
      <c r="F22" s="7"/>
    </row>
    <row r="23" spans="1:6" x14ac:dyDescent="0.25">
      <c r="A23" s="8"/>
      <c r="B23" s="8"/>
      <c r="C23" s="8"/>
      <c r="D23" s="8" t="s">
        <v>21</v>
      </c>
      <c r="E23" s="9">
        <v>650</v>
      </c>
      <c r="F23" s="17" t="s">
        <v>42</v>
      </c>
    </row>
    <row r="24" spans="1:6" ht="15.75" thickBot="1" x14ac:dyDescent="0.3">
      <c r="A24" s="8"/>
      <c r="B24" s="8"/>
      <c r="C24" s="8"/>
      <c r="D24" s="8" t="s">
        <v>22</v>
      </c>
      <c r="E24" s="10">
        <v>1123.9100000000001</v>
      </c>
      <c r="F24" s="17" t="s">
        <v>43</v>
      </c>
    </row>
    <row r="25" spans="1:6" x14ac:dyDescent="0.25">
      <c r="A25" s="8"/>
      <c r="B25" s="8"/>
      <c r="C25" s="8" t="s">
        <v>23</v>
      </c>
      <c r="D25" s="8"/>
      <c r="E25" s="9">
        <f>ROUND(SUM(E22:E24),5)</f>
        <v>1773.91</v>
      </c>
      <c r="F25" s="7"/>
    </row>
    <row r="26" spans="1:6" x14ac:dyDescent="0.25">
      <c r="A26" s="8"/>
      <c r="B26" s="8"/>
      <c r="C26" s="8" t="s">
        <v>24</v>
      </c>
      <c r="D26" s="8"/>
      <c r="E26" s="9"/>
      <c r="F26" s="7"/>
    </row>
    <row r="27" spans="1:6" x14ac:dyDescent="0.25">
      <c r="A27" s="8"/>
      <c r="B27" s="8"/>
      <c r="C27" s="8"/>
      <c r="D27" s="8" t="s">
        <v>25</v>
      </c>
      <c r="E27" s="9">
        <v>930</v>
      </c>
      <c r="F27" s="7"/>
    </row>
    <row r="28" spans="1:6" x14ac:dyDescent="0.25">
      <c r="A28" s="8"/>
      <c r="B28" s="8"/>
      <c r="C28" s="8"/>
      <c r="D28" s="8" t="s">
        <v>26</v>
      </c>
      <c r="E28" s="9">
        <v>6120</v>
      </c>
      <c r="F28" s="17" t="s">
        <v>44</v>
      </c>
    </row>
    <row r="29" spans="1:6" x14ac:dyDescent="0.25">
      <c r="A29" s="8"/>
      <c r="B29" s="8"/>
      <c r="C29" s="8"/>
      <c r="D29" s="8"/>
      <c r="E29" s="9"/>
      <c r="F29" s="17" t="s">
        <v>45</v>
      </c>
    </row>
    <row r="30" spans="1:6" x14ac:dyDescent="0.25">
      <c r="A30" s="8"/>
      <c r="B30" s="8"/>
      <c r="C30" s="8"/>
      <c r="D30" s="8" t="s">
        <v>27</v>
      </c>
      <c r="E30" s="9">
        <v>62</v>
      </c>
      <c r="F30" s="7"/>
    </row>
    <row r="31" spans="1:6" x14ac:dyDescent="0.25">
      <c r="A31" s="8"/>
      <c r="B31" s="8"/>
      <c r="C31" s="8"/>
      <c r="D31" s="8" t="s">
        <v>28</v>
      </c>
      <c r="E31" s="9">
        <v>246.93</v>
      </c>
      <c r="F31" s="7"/>
    </row>
    <row r="32" spans="1:6" ht="15.75" thickBot="1" x14ac:dyDescent="0.3">
      <c r="A32" s="8"/>
      <c r="B32" s="8"/>
      <c r="C32" s="8"/>
      <c r="D32" s="8" t="s">
        <v>29</v>
      </c>
      <c r="E32" s="10">
        <v>2326.3000000000002</v>
      </c>
      <c r="F32" s="16"/>
    </row>
    <row r="33" spans="1:6" x14ac:dyDescent="0.25">
      <c r="A33" s="8"/>
      <c r="B33" s="8"/>
      <c r="C33" s="8" t="s">
        <v>30</v>
      </c>
      <c r="D33" s="8"/>
      <c r="E33" s="9">
        <f>ROUND(SUM(E26:E32),5)</f>
        <v>9685.23</v>
      </c>
      <c r="F33" s="7"/>
    </row>
    <row r="34" spans="1:6" x14ac:dyDescent="0.25">
      <c r="A34" s="8"/>
      <c r="B34" s="8"/>
      <c r="C34" s="8" t="s">
        <v>31</v>
      </c>
      <c r="D34" s="8"/>
      <c r="E34" s="9"/>
      <c r="F34" s="7"/>
    </row>
    <row r="35" spans="1:6" x14ac:dyDescent="0.25">
      <c r="A35" s="8"/>
      <c r="B35" s="8"/>
      <c r="C35" s="8"/>
      <c r="D35" s="8" t="s">
        <v>32</v>
      </c>
      <c r="E35" s="9">
        <v>500</v>
      </c>
      <c r="F35" s="7"/>
    </row>
    <row r="36" spans="1:6" x14ac:dyDescent="0.25">
      <c r="A36" s="8"/>
      <c r="B36" s="8"/>
      <c r="C36" s="8"/>
      <c r="D36" s="8" t="s">
        <v>33</v>
      </c>
      <c r="E36" s="9">
        <v>2519.9299999999998</v>
      </c>
      <c r="F36" s="7"/>
    </row>
    <row r="37" spans="1:6" x14ac:dyDescent="0.25">
      <c r="A37" s="8"/>
      <c r="B37" s="8"/>
      <c r="C37" s="8"/>
      <c r="D37" s="8" t="s">
        <v>34</v>
      </c>
      <c r="E37" s="9">
        <v>200</v>
      </c>
      <c r="F37" s="17" t="s">
        <v>46</v>
      </c>
    </row>
    <row r="38" spans="1:6" ht="15.75" thickBot="1" x14ac:dyDescent="0.3">
      <c r="A38" s="8"/>
      <c r="B38" s="8"/>
      <c r="C38" s="8"/>
      <c r="D38" s="8" t="s">
        <v>35</v>
      </c>
      <c r="E38" s="11">
        <v>656.22</v>
      </c>
      <c r="F38" s="7"/>
    </row>
    <row r="39" spans="1:6" ht="15.75" thickBot="1" x14ac:dyDescent="0.3">
      <c r="A39" s="8"/>
      <c r="B39" s="8"/>
      <c r="C39" s="8" t="s">
        <v>36</v>
      </c>
      <c r="D39" s="8"/>
      <c r="E39" s="13">
        <f>ROUND(SUM(E34:E38),5)</f>
        <v>3876.15</v>
      </c>
      <c r="F39" s="7"/>
    </row>
    <row r="40" spans="1:6" ht="15.75" thickBot="1" x14ac:dyDescent="0.3">
      <c r="A40" s="8"/>
      <c r="B40" s="8" t="s">
        <v>37</v>
      </c>
      <c r="C40" s="8"/>
      <c r="D40" s="8"/>
      <c r="E40" s="13">
        <f>ROUND(E15+E18+E21+E25+E33+E39,5)</f>
        <v>15948.62</v>
      </c>
      <c r="F40" s="7"/>
    </row>
    <row r="41" spans="1:6" ht="15.75" thickBot="1" x14ac:dyDescent="0.3">
      <c r="A41" s="8" t="s">
        <v>38</v>
      </c>
      <c r="B41" s="8"/>
      <c r="C41" s="8"/>
      <c r="D41" s="8"/>
      <c r="E41" s="13">
        <f>ROUND(E2+E14-E40,5)</f>
        <v>11482.24</v>
      </c>
      <c r="F41" s="7"/>
    </row>
    <row r="42" spans="1:6" s="1" customFormat="1" ht="15.75" thickBot="1" x14ac:dyDescent="0.3">
      <c r="A42" s="8"/>
      <c r="B42" s="8"/>
      <c r="C42" s="8"/>
      <c r="D42" s="8"/>
      <c r="E42" s="14">
        <f>E41</f>
        <v>11482.24</v>
      </c>
      <c r="F42" s="15"/>
    </row>
    <row r="43" spans="1:6" ht="15.75" thickTop="1" x14ac:dyDescent="0.25"/>
  </sheetData>
  <pageMargins left="0.7" right="0.7" top="0.75" bottom="0.75" header="0.1" footer="0.3"/>
  <pageSetup orientation="landscape" r:id="rId1"/>
  <headerFooter>
    <oddHeader>&amp;L&amp;"Arial,Bold"&amp;8 9:02 AM
&amp;"Arial,Bold"&amp;8 08/27/22
&amp;"Arial,Bold"&amp;8 Accrual Basis&amp;C&amp;"Arial,Bold"&amp;12 Kellart Lake Lot Owners Association
&amp;"Arial,Bold"&amp;14 Profit &amp;&amp; Loss
&amp;"Arial,Bold"&amp;10 August 28, 2021 through August 27,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Beth</cp:lastModifiedBy>
  <cp:lastPrinted>2022-08-27T14:13:45Z</cp:lastPrinted>
  <dcterms:created xsi:type="dcterms:W3CDTF">2022-08-27T14:02:04Z</dcterms:created>
  <dcterms:modified xsi:type="dcterms:W3CDTF">2022-08-27T14:18:00Z</dcterms:modified>
</cp:coreProperties>
</file>